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bgfil09\redirectedfolders$\kalhor\Desktop\"/>
    </mc:Choice>
  </mc:AlternateContent>
  <xr:revisionPtr revIDLastSave="0" documentId="8_{8C2EA485-FF67-43D8-89F8-3F8AD623B85E}" xr6:coauthVersionLast="45" xr6:coauthVersionMax="45" xr10:uidLastSave="{00000000-0000-0000-0000-000000000000}"/>
  <bookViews>
    <workbookView xWindow="-120" yWindow="-120" windowWidth="25440" windowHeight="15390" xr2:uid="{1C13E431-788E-4FDC-9097-15B893E268C2}"/>
  </bookViews>
  <sheets>
    <sheet name="Förändringar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8" i="2" l="1"/>
  <c r="N4" i="2"/>
  <c r="L4" i="2"/>
  <c r="N16" i="2"/>
  <c r="F2" i="2"/>
  <c r="J3" i="2" s="1"/>
  <c r="L3" i="2" l="1"/>
  <c r="N3" i="2"/>
  <c r="F21" i="2"/>
  <c r="F23" i="2"/>
  <c r="N17" i="2" s="1"/>
  <c r="F3" i="2"/>
  <c r="F14" i="2"/>
  <c r="N18" i="2" s="1"/>
  <c r="F29" i="2"/>
  <c r="N23" i="2" s="1"/>
  <c r="F35" i="2"/>
  <c r="K31" i="2" s="1"/>
  <c r="F34" i="2"/>
  <c r="M29" i="2" s="1"/>
  <c r="F33" i="2"/>
  <c r="O30" i="2" s="1"/>
  <c r="F32" i="2"/>
  <c r="N28" i="2" s="1"/>
  <c r="F31" i="2"/>
  <c r="N27" i="2" s="1"/>
  <c r="F30" i="2"/>
  <c r="J24" i="2" s="1"/>
  <c r="J10" i="2"/>
  <c r="F27" i="2"/>
  <c r="L8" i="2" s="1"/>
  <c r="F26" i="2"/>
  <c r="J5" i="2" s="1"/>
  <c r="F25" i="2"/>
  <c r="N13" i="2" s="1"/>
  <c r="F24" i="2"/>
  <c r="F22" i="2"/>
  <c r="M6" i="2" s="1"/>
  <c r="F20" i="2"/>
  <c r="F19" i="2"/>
  <c r="F18" i="2"/>
  <c r="F17" i="2"/>
  <c r="F16" i="2"/>
  <c r="M12" i="2"/>
  <c r="F15" i="2"/>
  <c r="L20" i="2" s="1"/>
  <c r="F13" i="2"/>
  <c r="F12" i="2"/>
  <c r="M15" i="2" s="1"/>
  <c r="F11" i="2"/>
  <c r="O15" i="2" s="1"/>
  <c r="F10" i="2"/>
  <c r="F9" i="2"/>
  <c r="J22" i="2" s="1"/>
  <c r="F8" i="2"/>
  <c r="O9" i="2" s="1"/>
  <c r="F7" i="2"/>
  <c r="F6" i="2"/>
  <c r="F5" i="2"/>
  <c r="F4" i="2"/>
  <c r="J4" i="2" l="1"/>
  <c r="O32" i="2"/>
  <c r="N9" i="2"/>
  <c r="K11" i="2"/>
  <c r="M32" i="2" s="1"/>
  <c r="J11" i="2"/>
  <c r="L9" i="2"/>
  <c r="L25" i="2"/>
  <c r="J21" i="2"/>
  <c r="N26" i="2"/>
  <c r="J8" i="2"/>
  <c r="J9" i="2"/>
  <c r="K32" i="2" l="1"/>
  <c r="L32" i="2"/>
  <c r="L33" i="2" s="1"/>
  <c r="N32" i="2"/>
  <c r="N33" i="2" s="1"/>
  <c r="J32" i="2"/>
  <c r="J33" i="2" l="1"/>
</calcChain>
</file>

<file path=xl/sharedStrings.xml><?xml version="1.0" encoding="utf-8"?>
<sst xmlns="http://schemas.openxmlformats.org/spreadsheetml/2006/main" count="161" uniqueCount="78">
  <si>
    <t>Tvättmaskin</t>
  </si>
  <si>
    <t>Torktumlare</t>
  </si>
  <si>
    <t>Ugn</t>
  </si>
  <si>
    <t>Elpatron</t>
  </si>
  <si>
    <t>Värmepump</t>
  </si>
  <si>
    <t>Uttag pannrum</t>
  </si>
  <si>
    <t>Uttag frys</t>
  </si>
  <si>
    <t>Panna+pump</t>
  </si>
  <si>
    <t>Element bad toa</t>
  </si>
  <si>
    <t>Häll+ugn</t>
  </si>
  <si>
    <t>Bad</t>
  </si>
  <si>
    <t>Kök</t>
  </si>
  <si>
    <t>Diskmaskin</t>
  </si>
  <si>
    <t>Belysning Källare</t>
  </si>
  <si>
    <t>L1</t>
  </si>
  <si>
    <t>L2</t>
  </si>
  <si>
    <t>L3</t>
  </si>
  <si>
    <t>av/på 0/1</t>
  </si>
  <si>
    <t>Element toa öv</t>
  </si>
  <si>
    <t>Element övervånging</t>
  </si>
  <si>
    <t>Belysning ute max</t>
  </si>
  <si>
    <t>Belysning bv</t>
  </si>
  <si>
    <t>Belsyning öv</t>
  </si>
  <si>
    <t>Spis (småplatta 1)</t>
  </si>
  <si>
    <t>Spis (småplatta 2</t>
  </si>
  <si>
    <t>Spis (mellanplatta)</t>
  </si>
  <si>
    <t>Spis (storplatta)</t>
  </si>
  <si>
    <t>Uttag utomhus</t>
  </si>
  <si>
    <t>Brödrost</t>
  </si>
  <si>
    <t>Kylskåp</t>
  </si>
  <si>
    <t>Förbrukare</t>
  </si>
  <si>
    <t>Grupper</t>
  </si>
  <si>
    <t>Frys källare</t>
  </si>
  <si>
    <t>Bänkbelsyning</t>
  </si>
  <si>
    <t>Uttag + bel. Öv</t>
  </si>
  <si>
    <t>Uttag + bel Bv</t>
  </si>
  <si>
    <t>Luftavfuktare</t>
  </si>
  <si>
    <t>Element badrum</t>
  </si>
  <si>
    <t>Micro</t>
  </si>
  <si>
    <t>K</t>
  </si>
  <si>
    <t>T</t>
  </si>
  <si>
    <t>Radiatorer uthus</t>
  </si>
  <si>
    <t>Radiatorer</t>
  </si>
  <si>
    <t>VV uthus</t>
  </si>
  <si>
    <t>VV</t>
  </si>
  <si>
    <t>Vattenkokare</t>
  </si>
  <si>
    <t>Kokplatta</t>
  </si>
  <si>
    <t>Last; Kontinuerlig/Tillfällig</t>
  </si>
  <si>
    <t>Infravärmare</t>
  </si>
  <si>
    <t>3-fasgrupp</t>
  </si>
  <si>
    <t>Motorvärmare</t>
  </si>
  <si>
    <t>Bel. Uttag</t>
  </si>
  <si>
    <t>W</t>
  </si>
  <si>
    <t>Tvätt</t>
  </si>
  <si>
    <t>Tork</t>
  </si>
  <si>
    <t>UC2</t>
  </si>
  <si>
    <t>UC1</t>
  </si>
  <si>
    <t>HC</t>
  </si>
  <si>
    <t>Värmepump (trefas)</t>
  </si>
  <si>
    <t>Diskmaskin (märkspänning)</t>
  </si>
  <si>
    <t>Belysning uttag uthus</t>
  </si>
  <si>
    <t>Vattenkokare uthus</t>
  </si>
  <si>
    <t>Micro uthus</t>
  </si>
  <si>
    <t>Kokplatta uthus</t>
  </si>
  <si>
    <t>Spisfläkt</t>
  </si>
  <si>
    <t>Överlast</t>
  </si>
  <si>
    <t>Central</t>
  </si>
  <si>
    <t>Last</t>
  </si>
  <si>
    <t>2-fasgrupp</t>
  </si>
  <si>
    <t>Bel. Badrum</t>
  </si>
  <si>
    <t>Element toa öv.</t>
  </si>
  <si>
    <t>Endast igång nattetid</t>
  </si>
  <si>
    <t>Används sällan</t>
  </si>
  <si>
    <t>Används inte</t>
  </si>
  <si>
    <t>Sommartid</t>
  </si>
  <si>
    <t>Vintertid</t>
  </si>
  <si>
    <r>
      <t>Summa laster T+K (</t>
    </r>
    <r>
      <rPr>
        <b/>
        <i/>
        <sz val="11"/>
        <rFont val="Calibri"/>
        <family val="2"/>
        <scheme val="minor"/>
      </rPr>
      <t>A</t>
    </r>
    <r>
      <rPr>
        <b/>
        <sz val="11"/>
        <rFont val="Calibri"/>
        <family val="2"/>
        <scheme val="minor"/>
      </rPr>
      <t>)</t>
    </r>
  </si>
  <si>
    <t>Belysning källare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</si>
</sst>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ashed">
        <color auto="1"/>
      </left>
      <right style="dashed">
        <color auto="1"/>
      </right>
      <top/>
      <bottom/>
      <diagonal/>
    </border>
    <border>
      <left style="dashed">
        <color auto="1"/>
      </left>
      <right style="dashed">
        <color auto="1"/>
      </right>
      <top/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Fill="1" applyBorder="1"/>
    <xf numFmtId="0" fontId="2" fillId="0" borderId="0" xfId="0" applyFont="1"/>
    <xf numFmtId="0" fontId="1" fillId="0" borderId="0" xfId="0" applyFont="1" applyBorder="1"/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1" fillId="0" borderId="1" xfId="0" applyFont="1" applyBorder="1"/>
    <xf numFmtId="0" fontId="5" fillId="0" borderId="1" xfId="0" applyFont="1" applyBorder="1" applyAlignment="1">
      <alignment horizontal="right"/>
    </xf>
    <xf numFmtId="0" fontId="1" fillId="0" borderId="0" xfId="0" applyFont="1" applyFill="1" applyBorder="1"/>
    <xf numFmtId="0" fontId="4" fillId="0" borderId="0" xfId="0" applyFont="1"/>
    <xf numFmtId="0" fontId="1" fillId="0" borderId="2" xfId="0" applyFont="1" applyBorder="1"/>
    <xf numFmtId="0" fontId="1" fillId="0" borderId="2" xfId="0" applyFont="1" applyFill="1" applyBorder="1"/>
    <xf numFmtId="0" fontId="4" fillId="0" borderId="2" xfId="0" applyFont="1" applyFill="1" applyBorder="1"/>
    <xf numFmtId="0" fontId="5" fillId="0" borderId="0" xfId="0" applyFont="1" applyBorder="1"/>
    <xf numFmtId="0" fontId="2" fillId="0" borderId="0" xfId="0" applyFont="1" applyAlignment="1">
      <alignment horizontal="center"/>
    </xf>
    <xf numFmtId="0" fontId="3" fillId="0" borderId="0" xfId="0" applyFont="1"/>
    <xf numFmtId="0" fontId="1" fillId="0" borderId="0" xfId="0" applyFont="1" applyAlignment="1">
      <alignment horizontal="left"/>
    </xf>
    <xf numFmtId="0" fontId="5" fillId="0" borderId="4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1" fontId="1" fillId="0" borderId="3" xfId="0" applyNumberFormat="1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164" fontId="5" fillId="0" borderId="3" xfId="0" applyNumberFormat="1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1" fillId="0" borderId="3" xfId="0" applyFont="1" applyFill="1" applyBorder="1"/>
    <xf numFmtId="164" fontId="4" fillId="0" borderId="3" xfId="0" applyNumberFormat="1" applyFont="1" applyFill="1" applyBorder="1" applyAlignment="1">
      <alignment horizontal="center"/>
    </xf>
    <xf numFmtId="164" fontId="1" fillId="0" borderId="3" xfId="0" applyNumberFormat="1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0" fontId="7" fillId="0" borderId="1" xfId="0" applyFont="1" applyBorder="1"/>
    <xf numFmtId="0" fontId="6" fillId="0" borderId="3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1" fontId="5" fillId="0" borderId="3" xfId="0" applyNumberFormat="1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9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2193C-2190-452A-863C-05FA084E3069}">
  <sheetPr codeName="Blad1"/>
  <dimension ref="A1:R35"/>
  <sheetViews>
    <sheetView tabSelected="1" workbookViewId="0">
      <selection activeCell="Q24" sqref="Q24"/>
    </sheetView>
  </sheetViews>
  <sheetFormatPr defaultRowHeight="15" x14ac:dyDescent="0.25"/>
  <cols>
    <col min="1" max="1" width="23.5703125" style="1" customWidth="1"/>
    <col min="2" max="2" width="20" style="1" customWidth="1"/>
    <col min="3" max="3" width="6.28515625" style="1" customWidth="1"/>
    <col min="4" max="4" width="11.85546875" style="1" customWidth="1"/>
    <col min="5" max="5" width="5.7109375" style="1" customWidth="1"/>
    <col min="6" max="6" width="13.140625" style="18" customWidth="1"/>
    <col min="7" max="7" width="8.7109375" style="1" customWidth="1"/>
    <col min="8" max="8" width="16.140625" style="1" customWidth="1"/>
    <col min="9" max="9" width="30.42578125" style="1" customWidth="1"/>
    <col min="10" max="15" width="6.28515625" style="29" customWidth="1"/>
    <col min="16" max="16" width="12" style="1" bestFit="1" customWidth="1"/>
    <col min="17" max="18" width="9.140625" style="1"/>
    <col min="19" max="19" width="10" style="1" bestFit="1" customWidth="1"/>
    <col min="20" max="16384" width="9.140625" style="1"/>
  </cols>
  <sheetData>
    <row r="1" spans="1:18" ht="15.75" x14ac:dyDescent="0.25">
      <c r="A1" s="6" t="s">
        <v>30</v>
      </c>
      <c r="B1" s="6"/>
      <c r="C1" s="30" t="s">
        <v>52</v>
      </c>
      <c r="D1" s="7" t="s">
        <v>17</v>
      </c>
      <c r="E1" s="6" t="s">
        <v>67</v>
      </c>
      <c r="G1" s="8"/>
      <c r="H1" s="8"/>
      <c r="I1" s="33" t="s">
        <v>31</v>
      </c>
      <c r="J1" s="31" t="s">
        <v>14</v>
      </c>
      <c r="K1" s="32"/>
      <c r="L1" s="31" t="s">
        <v>15</v>
      </c>
      <c r="M1" s="32"/>
      <c r="N1" s="31" t="s">
        <v>16</v>
      </c>
      <c r="O1" s="32"/>
    </row>
    <row r="2" spans="1:18" x14ac:dyDescent="0.25">
      <c r="A2" s="1" t="s">
        <v>3</v>
      </c>
      <c r="B2" s="1" t="s">
        <v>73</v>
      </c>
      <c r="C2" s="1">
        <v>3000</v>
      </c>
      <c r="D2" s="2">
        <v>0</v>
      </c>
      <c r="E2" s="1" t="s">
        <v>40</v>
      </c>
      <c r="F2" s="18">
        <f>IF(D2=1, C2,0)</f>
        <v>0</v>
      </c>
      <c r="G2" s="6" t="s">
        <v>66</v>
      </c>
      <c r="H2" s="8"/>
      <c r="I2" s="9" t="s">
        <v>47</v>
      </c>
      <c r="J2" s="37" t="s">
        <v>39</v>
      </c>
      <c r="K2" s="19" t="s">
        <v>40</v>
      </c>
      <c r="L2" s="37" t="s">
        <v>39</v>
      </c>
      <c r="M2" s="19" t="s">
        <v>40</v>
      </c>
      <c r="N2" s="37" t="s">
        <v>39</v>
      </c>
      <c r="O2" s="19" t="s">
        <v>40</v>
      </c>
      <c r="R2" s="2"/>
    </row>
    <row r="3" spans="1:18" x14ac:dyDescent="0.25">
      <c r="A3" s="1" t="s">
        <v>58</v>
      </c>
      <c r="C3" s="1">
        <v>1650</v>
      </c>
      <c r="D3" s="2">
        <v>1</v>
      </c>
      <c r="E3" s="11" t="s">
        <v>39</v>
      </c>
      <c r="F3" s="18">
        <f>IF(D3=1, C3,0)</f>
        <v>1650</v>
      </c>
      <c r="G3" s="1" t="s">
        <v>57</v>
      </c>
      <c r="H3" s="10"/>
      <c r="I3" s="10" t="s">
        <v>3</v>
      </c>
      <c r="J3" s="20">
        <f>F2/3</f>
        <v>0</v>
      </c>
      <c r="K3" s="25"/>
      <c r="L3" s="20">
        <f>F2/3</f>
        <v>0</v>
      </c>
      <c r="M3" s="25"/>
      <c r="N3" s="20">
        <f>F2/3</f>
        <v>0</v>
      </c>
      <c r="O3" s="25"/>
      <c r="R3" s="2"/>
    </row>
    <row r="4" spans="1:18" x14ac:dyDescent="0.25">
      <c r="A4" s="1" t="s">
        <v>23</v>
      </c>
      <c r="C4" s="1">
        <v>1200</v>
      </c>
      <c r="D4" s="2">
        <v>0</v>
      </c>
      <c r="E4" s="1" t="s">
        <v>39</v>
      </c>
      <c r="F4" s="18">
        <f>IF(D4=1, C4,0)</f>
        <v>0</v>
      </c>
      <c r="G4" s="1" t="s">
        <v>57</v>
      </c>
      <c r="H4" s="10"/>
      <c r="I4" s="10" t="s">
        <v>4</v>
      </c>
      <c r="J4" s="20">
        <f>F3/3</f>
        <v>550</v>
      </c>
      <c r="K4" s="25"/>
      <c r="L4" s="20">
        <f>F3/3</f>
        <v>550</v>
      </c>
      <c r="M4" s="25"/>
      <c r="N4" s="20">
        <f>F3/3</f>
        <v>550</v>
      </c>
      <c r="O4" s="25"/>
      <c r="R4" s="2"/>
    </row>
    <row r="5" spans="1:18" x14ac:dyDescent="0.25">
      <c r="A5" s="1" t="s">
        <v>24</v>
      </c>
      <c r="C5" s="1">
        <v>1200</v>
      </c>
      <c r="D5" s="2">
        <v>0</v>
      </c>
      <c r="E5" s="1" t="s">
        <v>39</v>
      </c>
      <c r="F5" s="18">
        <f>IF(D5=1, C5,0)</f>
        <v>0</v>
      </c>
      <c r="G5" s="1" t="s">
        <v>57</v>
      </c>
      <c r="H5" s="10"/>
      <c r="I5" s="10" t="s">
        <v>5</v>
      </c>
      <c r="J5" s="20">
        <f>F26</f>
        <v>0</v>
      </c>
      <c r="K5" s="25"/>
      <c r="L5" s="20"/>
      <c r="M5" s="25"/>
      <c r="N5" s="20"/>
      <c r="O5" s="25"/>
      <c r="R5" s="2"/>
    </row>
    <row r="6" spans="1:18" x14ac:dyDescent="0.25">
      <c r="A6" s="1" t="s">
        <v>25</v>
      </c>
      <c r="C6" s="1">
        <v>1800</v>
      </c>
      <c r="D6" s="2">
        <v>1</v>
      </c>
      <c r="E6" s="1" t="s">
        <v>39</v>
      </c>
      <c r="F6" s="18">
        <f>IF(D6=1, C6,0)</f>
        <v>1800</v>
      </c>
      <c r="G6" s="1" t="s">
        <v>57</v>
      </c>
      <c r="H6" s="10"/>
      <c r="I6" s="10" t="s">
        <v>6</v>
      </c>
      <c r="J6" s="20"/>
      <c r="K6" s="25"/>
      <c r="L6" s="20"/>
      <c r="M6" s="25">
        <f>F22</f>
        <v>140</v>
      </c>
      <c r="N6" s="20"/>
      <c r="O6" s="25"/>
      <c r="R6" s="2"/>
    </row>
    <row r="7" spans="1:18" x14ac:dyDescent="0.25">
      <c r="A7" s="1" t="s">
        <v>26</v>
      </c>
      <c r="C7" s="1">
        <v>2300</v>
      </c>
      <c r="D7" s="2">
        <v>1</v>
      </c>
      <c r="E7" s="1" t="s">
        <v>39</v>
      </c>
      <c r="F7" s="18">
        <f>IF(D7=1, C7,0)</f>
        <v>2300</v>
      </c>
      <c r="G7" s="1" t="s">
        <v>57</v>
      </c>
      <c r="H7" s="10"/>
      <c r="I7" s="10" t="s">
        <v>7</v>
      </c>
      <c r="J7" s="20"/>
      <c r="K7" s="25"/>
      <c r="L7" s="20"/>
      <c r="M7" s="25"/>
      <c r="N7" s="20"/>
      <c r="O7" s="25"/>
      <c r="R7" s="2"/>
    </row>
    <row r="8" spans="1:18" x14ac:dyDescent="0.25">
      <c r="A8" s="1" t="s">
        <v>2</v>
      </c>
      <c r="C8" s="1">
        <v>2300</v>
      </c>
      <c r="D8" s="2">
        <v>1</v>
      </c>
      <c r="E8" s="11" t="s">
        <v>40</v>
      </c>
      <c r="F8" s="18">
        <f>IF(D8=1, C8,0)</f>
        <v>2300</v>
      </c>
      <c r="G8" s="1" t="s">
        <v>57</v>
      </c>
      <c r="H8" s="10" t="s">
        <v>68</v>
      </c>
      <c r="I8" s="10" t="s">
        <v>8</v>
      </c>
      <c r="J8" s="20">
        <f>F27/2</f>
        <v>200</v>
      </c>
      <c r="K8" s="25"/>
      <c r="L8" s="20">
        <f>F27/2</f>
        <v>200</v>
      </c>
      <c r="M8" s="25"/>
      <c r="N8" s="21"/>
      <c r="O8" s="25"/>
      <c r="R8" s="2"/>
    </row>
    <row r="9" spans="1:18" x14ac:dyDescent="0.25">
      <c r="A9" s="1" t="s">
        <v>70</v>
      </c>
      <c r="B9" s="1" t="s">
        <v>72</v>
      </c>
      <c r="C9" s="1">
        <v>400</v>
      </c>
      <c r="D9" s="2">
        <v>0</v>
      </c>
      <c r="E9" s="11" t="s">
        <v>39</v>
      </c>
      <c r="F9" s="18">
        <f>IF(D9=1,C9,0)</f>
        <v>0</v>
      </c>
      <c r="G9" s="1" t="s">
        <v>57</v>
      </c>
      <c r="H9" s="10" t="s">
        <v>49</v>
      </c>
      <c r="I9" s="10" t="s">
        <v>9</v>
      </c>
      <c r="J9" s="22">
        <f>SUM(F4:F7)/3</f>
        <v>1366.6666666666667</v>
      </c>
      <c r="K9" s="34"/>
      <c r="L9" s="22">
        <f>SUM(F4:F7)/3</f>
        <v>1366.6666666666667</v>
      </c>
      <c r="M9" s="34"/>
      <c r="N9" s="21">
        <f>SUM(F4:F7)/3</f>
        <v>1366.6666666666667</v>
      </c>
      <c r="O9" s="36">
        <f>F8</f>
        <v>2300</v>
      </c>
      <c r="R9" s="2"/>
    </row>
    <row r="10" spans="1:18" x14ac:dyDescent="0.25">
      <c r="A10" s="1" t="s">
        <v>59</v>
      </c>
      <c r="C10" s="1">
        <v>1950</v>
      </c>
      <c r="D10" s="2">
        <v>0</v>
      </c>
      <c r="E10" s="1" t="s">
        <v>40</v>
      </c>
      <c r="F10" s="18">
        <f>IF(D10=1,C10,0)</f>
        <v>0</v>
      </c>
      <c r="G10" s="1" t="s">
        <v>57</v>
      </c>
      <c r="H10" s="10"/>
      <c r="I10" s="10" t="s">
        <v>10</v>
      </c>
      <c r="J10" s="20">
        <f>F28</f>
        <v>75</v>
      </c>
      <c r="K10" s="25"/>
      <c r="L10" s="20"/>
      <c r="M10" s="25"/>
      <c r="N10" s="20"/>
      <c r="O10" s="25"/>
      <c r="R10" s="2"/>
    </row>
    <row r="11" spans="1:18" x14ac:dyDescent="0.25">
      <c r="A11" s="1" t="s">
        <v>0</v>
      </c>
      <c r="C11" s="1">
        <v>2200</v>
      </c>
      <c r="D11" s="2">
        <v>1</v>
      </c>
      <c r="E11" s="1" t="s">
        <v>40</v>
      </c>
      <c r="F11" s="18">
        <f>IF(D11=1,C11,0)</f>
        <v>2200</v>
      </c>
      <c r="G11" s="1" t="s">
        <v>57</v>
      </c>
      <c r="H11" s="10"/>
      <c r="I11" s="10" t="s">
        <v>11</v>
      </c>
      <c r="J11" s="20">
        <f>F18+F19</f>
        <v>130</v>
      </c>
      <c r="K11" s="25">
        <f>F16+F17+F18+F20+F21</f>
        <v>2200</v>
      </c>
      <c r="L11" s="20"/>
      <c r="M11" s="25"/>
      <c r="N11" s="21"/>
      <c r="O11" s="25"/>
      <c r="R11" s="2"/>
    </row>
    <row r="12" spans="1:18" x14ac:dyDescent="0.25">
      <c r="A12" s="1" t="s">
        <v>1</v>
      </c>
      <c r="C12" s="1">
        <v>2200</v>
      </c>
      <c r="D12" s="2">
        <v>1</v>
      </c>
      <c r="E12" s="1" t="s">
        <v>40</v>
      </c>
      <c r="F12" s="18">
        <f>IF(D12=1,C12,0)</f>
        <v>2200</v>
      </c>
      <c r="G12" s="1" t="s">
        <v>57</v>
      </c>
      <c r="H12" s="10"/>
      <c r="I12" s="10" t="s">
        <v>12</v>
      </c>
      <c r="J12" s="20"/>
      <c r="K12" s="25"/>
      <c r="L12" s="20"/>
      <c r="M12" s="25">
        <f>IF(D10=1, C10, 0)</f>
        <v>0</v>
      </c>
      <c r="N12" s="20"/>
      <c r="O12" s="25"/>
      <c r="R12" s="2"/>
    </row>
    <row r="13" spans="1:18" x14ac:dyDescent="0.25">
      <c r="A13" s="1" t="s">
        <v>19</v>
      </c>
      <c r="B13" s="1" t="s">
        <v>72</v>
      </c>
      <c r="C13" s="1">
        <v>500</v>
      </c>
      <c r="D13" s="2">
        <v>0</v>
      </c>
      <c r="E13" s="11" t="s">
        <v>39</v>
      </c>
      <c r="F13" s="18">
        <f>IF(D13=1,C13,0)</f>
        <v>0</v>
      </c>
      <c r="G13" s="1" t="s">
        <v>57</v>
      </c>
      <c r="H13" s="10"/>
      <c r="I13" s="10" t="s">
        <v>13</v>
      </c>
      <c r="J13" s="21"/>
      <c r="K13" s="25"/>
      <c r="M13" s="25"/>
      <c r="N13" s="20">
        <f>F25</f>
        <v>150</v>
      </c>
      <c r="O13" s="25"/>
      <c r="R13" s="2"/>
    </row>
    <row r="14" spans="1:18" x14ac:dyDescent="0.25">
      <c r="A14" s="1" t="s">
        <v>20</v>
      </c>
      <c r="C14" s="1">
        <v>500</v>
      </c>
      <c r="D14" s="2">
        <v>1</v>
      </c>
      <c r="E14" s="11" t="s">
        <v>39</v>
      </c>
      <c r="F14" s="18">
        <f>IF(D14=1,C14,0)</f>
        <v>500</v>
      </c>
      <c r="G14" s="5" t="s">
        <v>57</v>
      </c>
      <c r="H14" s="10"/>
      <c r="I14" s="10" t="s">
        <v>53</v>
      </c>
      <c r="J14" s="20"/>
      <c r="K14" s="25"/>
      <c r="L14" s="20"/>
      <c r="M14" s="25"/>
      <c r="N14" s="20"/>
      <c r="O14" s="25"/>
      <c r="P14" s="5"/>
      <c r="R14" s="2"/>
    </row>
    <row r="15" spans="1:18" x14ac:dyDescent="0.25">
      <c r="A15" s="1" t="s">
        <v>48</v>
      </c>
      <c r="B15" s="1" t="s">
        <v>74</v>
      </c>
      <c r="C15" s="1">
        <v>3000</v>
      </c>
      <c r="D15" s="2">
        <v>1</v>
      </c>
      <c r="E15" s="11" t="s">
        <v>39</v>
      </c>
      <c r="F15" s="18">
        <f>IF(D15=1,C15,0)</f>
        <v>3000</v>
      </c>
      <c r="G15" s="5" t="s">
        <v>57</v>
      </c>
      <c r="H15" s="10"/>
      <c r="I15" s="10" t="s">
        <v>54</v>
      </c>
      <c r="J15" s="20"/>
      <c r="K15" s="25"/>
      <c r="L15" s="20"/>
      <c r="M15" s="25">
        <f>F12</f>
        <v>2200</v>
      </c>
      <c r="N15" s="20"/>
      <c r="O15" s="25">
        <f>F11</f>
        <v>2200</v>
      </c>
      <c r="P15" s="5"/>
      <c r="R15" s="2"/>
    </row>
    <row r="16" spans="1:18" x14ac:dyDescent="0.25">
      <c r="A16" s="1" t="s">
        <v>45</v>
      </c>
      <c r="C16" s="1">
        <v>2000</v>
      </c>
      <c r="D16" s="2">
        <v>1</v>
      </c>
      <c r="E16" s="1" t="s">
        <v>40</v>
      </c>
      <c r="F16" s="18">
        <f>IF(D16=1,C16,0)</f>
        <v>2000</v>
      </c>
      <c r="G16" s="5" t="s">
        <v>56</v>
      </c>
      <c r="H16" s="10"/>
      <c r="I16" s="10" t="s">
        <v>34</v>
      </c>
      <c r="J16" s="21"/>
      <c r="K16" s="25"/>
      <c r="M16" s="25"/>
      <c r="N16" s="20">
        <f>C24</f>
        <v>270</v>
      </c>
      <c r="O16" s="25"/>
      <c r="P16" s="5"/>
      <c r="R16" s="2"/>
    </row>
    <row r="17" spans="1:18" x14ac:dyDescent="0.25">
      <c r="A17" s="1" t="s">
        <v>28</v>
      </c>
      <c r="C17" s="1">
        <v>700</v>
      </c>
      <c r="D17" s="2">
        <v>0</v>
      </c>
      <c r="E17" s="1" t="s">
        <v>40</v>
      </c>
      <c r="F17" s="18">
        <f>IF(D17=1,C17,0)</f>
        <v>0</v>
      </c>
      <c r="G17" s="5" t="s">
        <v>56</v>
      </c>
      <c r="H17" s="10"/>
      <c r="I17" s="10" t="s">
        <v>35</v>
      </c>
      <c r="J17" s="20"/>
      <c r="K17" s="25"/>
      <c r="M17" s="25"/>
      <c r="N17" s="20">
        <f>F23</f>
        <v>150</v>
      </c>
      <c r="O17" s="25"/>
      <c r="P17" s="5"/>
      <c r="R17" s="2"/>
    </row>
    <row r="18" spans="1:18" x14ac:dyDescent="0.25">
      <c r="A18" s="1" t="s">
        <v>29</v>
      </c>
      <c r="C18" s="1">
        <v>140</v>
      </c>
      <c r="D18" s="2">
        <v>0</v>
      </c>
      <c r="E18" s="11" t="s">
        <v>40</v>
      </c>
      <c r="F18" s="18">
        <f>IF(D18=1,C18,0)</f>
        <v>0</v>
      </c>
      <c r="G18" s="5" t="s">
        <v>56</v>
      </c>
      <c r="H18" s="10"/>
      <c r="I18" s="10" t="s">
        <v>27</v>
      </c>
      <c r="J18" s="21"/>
      <c r="K18" s="25"/>
      <c r="L18" s="20"/>
      <c r="M18" s="25"/>
      <c r="N18" s="20">
        <f>F14</f>
        <v>500</v>
      </c>
      <c r="O18" s="25"/>
      <c r="P18" s="5"/>
      <c r="R18" s="2"/>
    </row>
    <row r="19" spans="1:18" x14ac:dyDescent="0.25">
      <c r="A19" s="1" t="s">
        <v>33</v>
      </c>
      <c r="C19" s="1">
        <v>130</v>
      </c>
      <c r="D19" s="2">
        <v>1</v>
      </c>
      <c r="E19" s="11" t="s">
        <v>39</v>
      </c>
      <c r="F19" s="18">
        <f>IF(D19=1,C19,0)</f>
        <v>130</v>
      </c>
      <c r="G19" s="5" t="s">
        <v>56</v>
      </c>
      <c r="H19" s="10" t="s">
        <v>49</v>
      </c>
      <c r="I19" s="10" t="s">
        <v>27</v>
      </c>
      <c r="J19" s="20"/>
      <c r="K19" s="25"/>
      <c r="L19" s="20"/>
      <c r="M19" s="25"/>
      <c r="N19" s="20"/>
      <c r="O19" s="25"/>
      <c r="P19" s="5"/>
      <c r="R19" s="2"/>
    </row>
    <row r="20" spans="1:18" x14ac:dyDescent="0.25">
      <c r="A20" s="1" t="s">
        <v>38</v>
      </c>
      <c r="C20" s="1">
        <v>800</v>
      </c>
      <c r="D20" s="2">
        <v>0</v>
      </c>
      <c r="E20" s="1" t="s">
        <v>40</v>
      </c>
      <c r="F20" s="18">
        <f>IF(D20=1,C20,0)</f>
        <v>0</v>
      </c>
      <c r="G20" s="5" t="s">
        <v>56</v>
      </c>
      <c r="H20" s="10" t="s">
        <v>49</v>
      </c>
      <c r="I20" s="10" t="s">
        <v>48</v>
      </c>
      <c r="J20" s="21"/>
      <c r="K20" s="25"/>
      <c r="L20" s="20">
        <f>F15/2</f>
        <v>1500</v>
      </c>
      <c r="M20" s="25"/>
      <c r="O20" s="25"/>
      <c r="P20" s="5"/>
      <c r="R20" s="2"/>
    </row>
    <row r="21" spans="1:18" x14ac:dyDescent="0.25">
      <c r="A21" s="1" t="s">
        <v>64</v>
      </c>
      <c r="C21" s="1">
        <v>200</v>
      </c>
      <c r="D21" s="2">
        <v>1</v>
      </c>
      <c r="E21" s="1" t="s">
        <v>40</v>
      </c>
      <c r="F21" s="18">
        <f>IF(D21=1,C21,0)</f>
        <v>200</v>
      </c>
      <c r="G21" s="5" t="s">
        <v>56</v>
      </c>
      <c r="H21" s="10" t="s">
        <v>49</v>
      </c>
      <c r="I21" s="10" t="s">
        <v>48</v>
      </c>
      <c r="J21" s="20">
        <f>F15/2</f>
        <v>1500</v>
      </c>
      <c r="K21" s="25"/>
      <c r="L21" s="21"/>
      <c r="M21" s="25"/>
      <c r="N21" s="21"/>
      <c r="O21" s="25"/>
      <c r="P21" s="5"/>
      <c r="R21" s="2"/>
    </row>
    <row r="22" spans="1:18" x14ac:dyDescent="0.25">
      <c r="A22" s="1" t="s">
        <v>32</v>
      </c>
      <c r="C22" s="1">
        <v>140</v>
      </c>
      <c r="D22" s="2">
        <v>1</v>
      </c>
      <c r="E22" s="11" t="s">
        <v>40</v>
      </c>
      <c r="F22" s="18">
        <f>IF(D22=1,C22,0)</f>
        <v>140</v>
      </c>
      <c r="G22" s="5" t="s">
        <v>56</v>
      </c>
      <c r="H22" s="10"/>
      <c r="I22" s="10" t="s">
        <v>18</v>
      </c>
      <c r="J22" s="20">
        <f>F9</f>
        <v>0</v>
      </c>
      <c r="K22" s="25"/>
      <c r="L22" s="20"/>
      <c r="M22" s="25"/>
      <c r="N22" s="20"/>
      <c r="O22" s="25"/>
      <c r="P22" s="5"/>
      <c r="R22" s="2"/>
    </row>
    <row r="23" spans="1:18" x14ac:dyDescent="0.25">
      <c r="A23" s="1" t="s">
        <v>21</v>
      </c>
      <c r="C23" s="1">
        <v>150</v>
      </c>
      <c r="D23" s="2">
        <v>1</v>
      </c>
      <c r="E23" s="11" t="s">
        <v>39</v>
      </c>
      <c r="F23" s="18">
        <f>IF(D23=1,C23,0)</f>
        <v>150</v>
      </c>
      <c r="G23" s="5" t="s">
        <v>56</v>
      </c>
      <c r="H23" s="3"/>
      <c r="I23" s="3" t="s">
        <v>50</v>
      </c>
      <c r="J23" s="38"/>
      <c r="K23" s="39"/>
      <c r="L23" s="38"/>
      <c r="M23" s="39"/>
      <c r="N23" s="38">
        <f>F29/2</f>
        <v>0</v>
      </c>
      <c r="O23" s="39"/>
      <c r="P23" s="5"/>
      <c r="R23" s="2"/>
    </row>
    <row r="24" spans="1:18" x14ac:dyDescent="0.25">
      <c r="A24" s="1" t="s">
        <v>22</v>
      </c>
      <c r="C24" s="1">
        <v>270</v>
      </c>
      <c r="D24" s="2">
        <v>1</v>
      </c>
      <c r="E24" s="11" t="s">
        <v>39</v>
      </c>
      <c r="F24" s="18">
        <f>IF(D24=1,C24,0)</f>
        <v>270</v>
      </c>
      <c r="G24" s="5" t="s">
        <v>55</v>
      </c>
      <c r="H24" s="3" t="s">
        <v>49</v>
      </c>
      <c r="I24" s="3" t="s">
        <v>42</v>
      </c>
      <c r="J24" s="38">
        <f>F30/3</f>
        <v>0</v>
      </c>
      <c r="K24" s="39"/>
      <c r="L24" s="38"/>
      <c r="M24" s="39"/>
      <c r="N24" s="38"/>
      <c r="O24" s="39"/>
      <c r="P24" s="5"/>
      <c r="R24" s="2"/>
    </row>
    <row r="25" spans="1:18" x14ac:dyDescent="0.25">
      <c r="A25" s="1" t="s">
        <v>77</v>
      </c>
      <c r="C25" s="1">
        <v>150</v>
      </c>
      <c r="D25" s="2">
        <v>1</v>
      </c>
      <c r="E25" s="11" t="s">
        <v>39</v>
      </c>
      <c r="F25" s="18">
        <f>IF(D25=1,C25,0)</f>
        <v>150</v>
      </c>
      <c r="G25" s="5" t="s">
        <v>55</v>
      </c>
      <c r="H25" s="3" t="s">
        <v>49</v>
      </c>
      <c r="I25" s="3" t="s">
        <v>42</v>
      </c>
      <c r="J25" s="38"/>
      <c r="K25" s="39"/>
      <c r="L25" s="38">
        <f>F30/3</f>
        <v>0</v>
      </c>
      <c r="M25" s="39"/>
      <c r="N25" s="38"/>
      <c r="O25" s="39"/>
      <c r="P25" s="5"/>
      <c r="R25" s="2"/>
    </row>
    <row r="26" spans="1:18" x14ac:dyDescent="0.25">
      <c r="A26" s="1" t="s">
        <v>36</v>
      </c>
      <c r="B26" s="1" t="s">
        <v>71</v>
      </c>
      <c r="C26" s="1">
        <v>400</v>
      </c>
      <c r="D26" s="2">
        <v>0</v>
      </c>
      <c r="E26" s="11" t="s">
        <v>39</v>
      </c>
      <c r="F26" s="18">
        <f>IF(D26=1,C26,0)</f>
        <v>0</v>
      </c>
      <c r="G26" s="5" t="s">
        <v>55</v>
      </c>
      <c r="H26" s="3" t="s">
        <v>49</v>
      </c>
      <c r="I26" s="3" t="s">
        <v>42</v>
      </c>
      <c r="J26" s="38"/>
      <c r="K26" s="39"/>
      <c r="L26" s="40"/>
      <c r="M26" s="39"/>
      <c r="N26" s="38">
        <f>F30/3</f>
        <v>0</v>
      </c>
      <c r="O26" s="39"/>
      <c r="P26" s="5"/>
      <c r="R26" s="2"/>
    </row>
    <row r="27" spans="1:18" x14ac:dyDescent="0.25">
      <c r="A27" s="1" t="s">
        <v>37</v>
      </c>
      <c r="C27" s="1">
        <v>400</v>
      </c>
      <c r="D27" s="2">
        <v>1</v>
      </c>
      <c r="E27" s="11" t="s">
        <v>39</v>
      </c>
      <c r="F27" s="18">
        <f>IF(D27=1,C27,0)</f>
        <v>400</v>
      </c>
      <c r="G27" s="1" t="s">
        <v>55</v>
      </c>
      <c r="H27" s="3"/>
      <c r="I27" s="3" t="s">
        <v>44</v>
      </c>
      <c r="J27" s="40"/>
      <c r="K27" s="39"/>
      <c r="L27" s="38"/>
      <c r="M27" s="39"/>
      <c r="N27" s="40">
        <f>F31</f>
        <v>0</v>
      </c>
      <c r="O27" s="39"/>
      <c r="R27" s="2"/>
    </row>
    <row r="28" spans="1:18" x14ac:dyDescent="0.25">
      <c r="A28" s="1" t="s">
        <v>69</v>
      </c>
      <c r="C28" s="1">
        <v>75</v>
      </c>
      <c r="D28" s="2">
        <v>1</v>
      </c>
      <c r="E28" s="11" t="s">
        <v>39</v>
      </c>
      <c r="F28" s="18">
        <f>IF(D28=1,C28,0)</f>
        <v>75</v>
      </c>
      <c r="G28" s="1" t="s">
        <v>55</v>
      </c>
      <c r="H28" s="3"/>
      <c r="I28" s="3" t="s">
        <v>51</v>
      </c>
      <c r="J28" s="38"/>
      <c r="K28" s="39"/>
      <c r="L28" s="38"/>
      <c r="M28" s="39"/>
      <c r="N28" s="38">
        <f>F32</f>
        <v>250</v>
      </c>
      <c r="O28" s="39"/>
      <c r="R28" s="2"/>
    </row>
    <row r="29" spans="1:18" x14ac:dyDescent="0.25">
      <c r="A29" s="4" t="s">
        <v>50</v>
      </c>
      <c r="B29" s="4" t="s">
        <v>75</v>
      </c>
      <c r="C29" s="4">
        <v>2300</v>
      </c>
      <c r="D29" s="16">
        <v>0</v>
      </c>
      <c r="E29" s="4" t="s">
        <v>39</v>
      </c>
      <c r="F29" s="18">
        <f>IF(D29=1,C29,0)</f>
        <v>0</v>
      </c>
      <c r="G29" s="1" t="s">
        <v>55</v>
      </c>
      <c r="H29" s="3" t="s">
        <v>49</v>
      </c>
      <c r="I29" s="3" t="s">
        <v>38</v>
      </c>
      <c r="J29" s="38"/>
      <c r="K29" s="39"/>
      <c r="L29" s="38"/>
      <c r="M29" s="39">
        <f>F34</f>
        <v>0</v>
      </c>
      <c r="N29" s="38"/>
      <c r="O29" s="39"/>
      <c r="R29" s="16"/>
    </row>
    <row r="30" spans="1:18" x14ac:dyDescent="0.25">
      <c r="A30" s="4" t="s">
        <v>41</v>
      </c>
      <c r="B30" s="4"/>
      <c r="C30" s="4">
        <v>2100</v>
      </c>
      <c r="D30" s="16">
        <v>0</v>
      </c>
      <c r="E30" s="17" t="s">
        <v>39</v>
      </c>
      <c r="F30" s="18">
        <f>IF(D30=1,C30,0)</f>
        <v>0</v>
      </c>
      <c r="G30" s="1" t="s">
        <v>55</v>
      </c>
      <c r="H30" s="3" t="s">
        <v>49</v>
      </c>
      <c r="I30" s="3" t="s">
        <v>45</v>
      </c>
      <c r="J30" s="38"/>
      <c r="K30" s="39"/>
      <c r="L30" s="38"/>
      <c r="M30" s="39"/>
      <c r="N30" s="38"/>
      <c r="O30" s="39">
        <f>F33</f>
        <v>0</v>
      </c>
      <c r="R30" s="16"/>
    </row>
    <row r="31" spans="1:18" x14ac:dyDescent="0.25">
      <c r="A31" s="4" t="s">
        <v>43</v>
      </c>
      <c r="B31" s="4"/>
      <c r="C31" s="4">
        <v>1500</v>
      </c>
      <c r="D31" s="16">
        <v>0</v>
      </c>
      <c r="E31" s="4" t="s">
        <v>39</v>
      </c>
      <c r="F31" s="18">
        <f>IF(D31=1,C31,0)</f>
        <v>0</v>
      </c>
      <c r="G31" s="1" t="s">
        <v>55</v>
      </c>
      <c r="H31" s="3" t="s">
        <v>49</v>
      </c>
      <c r="I31" s="3" t="s">
        <v>46</v>
      </c>
      <c r="J31" s="38"/>
      <c r="K31" s="39">
        <f>F35</f>
        <v>0</v>
      </c>
      <c r="L31" s="38"/>
      <c r="M31" s="39"/>
      <c r="N31" s="38"/>
      <c r="O31" s="39"/>
      <c r="R31" s="16"/>
    </row>
    <row r="32" spans="1:18" x14ac:dyDescent="0.25">
      <c r="A32" s="4" t="s">
        <v>60</v>
      </c>
      <c r="B32" s="4"/>
      <c r="C32" s="4">
        <v>250</v>
      </c>
      <c r="D32" s="16">
        <v>1</v>
      </c>
      <c r="E32" s="17" t="s">
        <v>39</v>
      </c>
      <c r="F32" s="18">
        <f>IF(D32=1,C32,0)</f>
        <v>250</v>
      </c>
      <c r="G32" s="12"/>
      <c r="H32" s="13"/>
      <c r="I32" s="14" t="s">
        <v>76</v>
      </c>
      <c r="J32" s="23">
        <f>SUM(J3:J31)/230</f>
        <v>16.615942028985508</v>
      </c>
      <c r="K32" s="35">
        <f>SUM(K3:K31)/230</f>
        <v>9.5652173913043477</v>
      </c>
      <c r="L32" s="23">
        <f>SUM(L3:L31)/230</f>
        <v>15.724637681159422</v>
      </c>
      <c r="M32" s="35">
        <f>SUM(M3:M31)/230</f>
        <v>10.173913043478262</v>
      </c>
      <c r="N32" s="23">
        <f>SUM(N3:N31)/230</f>
        <v>14.072463768115943</v>
      </c>
      <c r="O32" s="35">
        <f>SUM(O3:O31)/230</f>
        <v>19.565217391304348</v>
      </c>
      <c r="R32" s="16"/>
    </row>
    <row r="33" spans="1:18" x14ac:dyDescent="0.25">
      <c r="A33" s="4" t="s">
        <v>61</v>
      </c>
      <c r="B33" s="4"/>
      <c r="C33" s="4">
        <v>2000</v>
      </c>
      <c r="D33" s="16">
        <v>0</v>
      </c>
      <c r="E33" s="4" t="s">
        <v>40</v>
      </c>
      <c r="F33" s="18">
        <f>IF(D33=1,C33,0)</f>
        <v>0</v>
      </c>
      <c r="G33" s="5"/>
      <c r="H33" s="10"/>
      <c r="I33" s="15" t="s">
        <v>65</v>
      </c>
      <c r="J33" s="24">
        <f>J32+K32</f>
        <v>26.181159420289855</v>
      </c>
      <c r="K33" s="25"/>
      <c r="L33" s="24">
        <f>L32+M32</f>
        <v>25.898550724637683</v>
      </c>
      <c r="M33" s="25"/>
      <c r="N33" s="24">
        <f>N32+O32</f>
        <v>33.637681159420289</v>
      </c>
      <c r="O33" s="26"/>
      <c r="R33" s="16"/>
    </row>
    <row r="34" spans="1:18" x14ac:dyDescent="0.25">
      <c r="A34" s="4" t="s">
        <v>62</v>
      </c>
      <c r="B34" s="4"/>
      <c r="C34" s="4">
        <v>800</v>
      </c>
      <c r="D34" s="16">
        <v>0</v>
      </c>
      <c r="E34" s="4" t="s">
        <v>40</v>
      </c>
      <c r="F34" s="18">
        <f>IF(D34=1,C34,0)</f>
        <v>0</v>
      </c>
      <c r="H34" s="10"/>
      <c r="J34" s="27"/>
      <c r="K34" s="28"/>
      <c r="L34" s="27"/>
      <c r="M34" s="28"/>
      <c r="N34" s="27"/>
      <c r="O34" s="28"/>
      <c r="R34" s="16"/>
    </row>
    <row r="35" spans="1:18" x14ac:dyDescent="0.25">
      <c r="A35" s="4" t="s">
        <v>63</v>
      </c>
      <c r="B35" s="4"/>
      <c r="C35" s="4">
        <v>2000</v>
      </c>
      <c r="D35" s="16">
        <v>0</v>
      </c>
      <c r="E35" s="4" t="s">
        <v>40</v>
      </c>
      <c r="F35" s="18">
        <f>IF(D35=1,C35,0)</f>
        <v>0</v>
      </c>
      <c r="O35" s="28"/>
      <c r="R35" s="16"/>
    </row>
  </sheetData>
  <mergeCells count="3">
    <mergeCell ref="J1:K1"/>
    <mergeCell ref="L1:M1"/>
    <mergeCell ref="N1:O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Förändringar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Kalle Hörnström Hed</dc:creator>
  <cp:lastModifiedBy>Kalle Hörnström Hed</cp:lastModifiedBy>
  <dcterms:created xsi:type="dcterms:W3CDTF">2020-12-10T13:05:15Z</dcterms:created>
  <dcterms:modified xsi:type="dcterms:W3CDTF">2021-01-05T08:14:17Z</dcterms:modified>
</cp:coreProperties>
</file>