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olba01\Desktop\"/>
    </mc:Choice>
  </mc:AlternateContent>
  <bookViews>
    <workbookView xWindow="0" yWindow="0" windowWidth="25200" windowHeight="11085" tabRatio="500"/>
  </bookViews>
  <sheets>
    <sheet name="Huskalkyl" sheetId="2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7" i="2" l="1"/>
  <c r="Q18" i="2"/>
  <c r="Q19" i="2"/>
  <c r="L19" i="2"/>
  <c r="L20" i="2"/>
  <c r="Q12" i="2"/>
  <c r="L13" i="2"/>
  <c r="Q13" i="2"/>
  <c r="G17" i="2"/>
  <c r="G21" i="2"/>
  <c r="Q22" i="2"/>
  <c r="L15" i="2"/>
  <c r="L16" i="2"/>
  <c r="Q16" i="2"/>
  <c r="Q17" i="2"/>
  <c r="Q24" i="2"/>
  <c r="G18" i="2"/>
  <c r="G20" i="2"/>
  <c r="Q23" i="2"/>
  <c r="G14" i="2"/>
</calcChain>
</file>

<file path=xl/sharedStrings.xml><?xml version="1.0" encoding="utf-8"?>
<sst xmlns="http://schemas.openxmlformats.org/spreadsheetml/2006/main" count="40" uniqueCount="40">
  <si>
    <t>Befintlig bostad</t>
  </si>
  <si>
    <t>Ny bostad</t>
  </si>
  <si>
    <t>Bolån</t>
  </si>
  <si>
    <t>Amortering</t>
  </si>
  <si>
    <t>Inköpspris</t>
  </si>
  <si>
    <t>Räntesats lån</t>
  </si>
  <si>
    <t>Lån</t>
  </si>
  <si>
    <t>Pris</t>
  </si>
  <si>
    <t>Räntesats blancolån</t>
  </si>
  <si>
    <t>Lånegrad</t>
  </si>
  <si>
    <t>15 % kontant</t>
  </si>
  <si>
    <t>Räntekostnad helår (före avdrag)</t>
  </si>
  <si>
    <t>Försäljningspris</t>
  </si>
  <si>
    <t>Cash</t>
  </si>
  <si>
    <t>Mäklararvode, %</t>
  </si>
  <si>
    <t>Total cash</t>
  </si>
  <si>
    <t>Arvode, summa</t>
  </si>
  <si>
    <t>Driftskostnad helår</t>
  </si>
  <si>
    <t>Vinst</t>
  </si>
  <si>
    <t>Driftskostnad månad</t>
  </si>
  <si>
    <t>Renoveringar</t>
  </si>
  <si>
    <t>Befintligt pantbrev</t>
  </si>
  <si>
    <t>Vinst efter skatt</t>
  </si>
  <si>
    <t>Kostnad pantbrev</t>
  </si>
  <si>
    <t>Kontanter kvar</t>
  </si>
  <si>
    <t>Lagfart</t>
  </si>
  <si>
    <t>Totalt pris</t>
  </si>
  <si>
    <t>Totalt kontantbehov</t>
  </si>
  <si>
    <t>Eventuellt blancolån</t>
  </si>
  <si>
    <t>Tot. månadskostnad (f. avdr.)</t>
  </si>
  <si>
    <t>Räntekostnad månad (f. avdr.)</t>
  </si>
  <si>
    <t>Kostnader</t>
  </si>
  <si>
    <t>Teoretisk amorteringskrav år 1, år</t>
  </si>
  <si>
    <t>Teoretisk amorteringskrav år 1, månad</t>
  </si>
  <si>
    <t>1. Fyll i vita fält</t>
  </si>
  <si>
    <t>2. Röda fält är viktiga utfallsfält</t>
  </si>
  <si>
    <t>Huskalkyl</t>
  </si>
  <si>
    <t>Jag tar inget ansvar för vilka beslut du fattar med eller utan detta kalkyldokument.</t>
  </si>
  <si>
    <t>Tot. månadskostnad ink. amor. (f. avdr.)</t>
  </si>
  <si>
    <t>Att köpa hus är den största affären i livet för många människor och handlar ofta om belopp långt större än vad vi befattar oss med till vardags.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</si>
</sst>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r&quot;_-;\-* #,##0.00\ &quot;kr&quot;_-;_-* &quot;-&quot;??\ &quot;kr&quot;_-;_-@_-"/>
    <numFmt numFmtId="165" formatCode="_-* #,##0\ &quot;kr&quot;_-;\-* #,##0\ &quot;kr&quot;_-;_-* &quot;-&quot;??\ &quot;kr&quot;_-;_-@_-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haroni"/>
      <charset val="177"/>
    </font>
    <font>
      <b/>
      <sz val="26"/>
      <color theme="1"/>
      <name val="Aharoni"/>
      <charset val="177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1" applyFont="1"/>
    <xf numFmtId="0" fontId="2" fillId="4" borderId="2" xfId="1" applyFont="1" applyFill="1" applyBorder="1"/>
    <xf numFmtId="0" fontId="2" fillId="4" borderId="4" xfId="1" applyFont="1" applyFill="1" applyBorder="1"/>
    <xf numFmtId="3" fontId="2" fillId="4" borderId="5" xfId="1" applyNumberFormat="1" applyFont="1" applyFill="1" applyBorder="1"/>
    <xf numFmtId="9" fontId="2" fillId="4" borderId="5" xfId="2" applyFont="1" applyFill="1" applyBorder="1"/>
    <xf numFmtId="10" fontId="2" fillId="4" borderId="5" xfId="1" applyNumberFormat="1" applyFont="1" applyFill="1" applyBorder="1"/>
    <xf numFmtId="0" fontId="2" fillId="4" borderId="6" xfId="1" applyFont="1" applyFill="1" applyBorder="1"/>
    <xf numFmtId="3" fontId="2" fillId="4" borderId="7" xfId="1" applyNumberFormat="1" applyFont="1" applyFill="1" applyBorder="1"/>
    <xf numFmtId="0" fontId="2" fillId="4" borderId="0" xfId="1" applyFont="1" applyFill="1" applyBorder="1"/>
    <xf numFmtId="165" fontId="2" fillId="4" borderId="0" xfId="3" applyNumberFormat="1" applyFont="1" applyFill="1" applyBorder="1"/>
    <xf numFmtId="9" fontId="2" fillId="4" borderId="0" xfId="2" applyFont="1" applyFill="1" applyBorder="1"/>
    <xf numFmtId="10" fontId="2" fillId="4" borderId="0" xfId="1" applyNumberFormat="1" applyFont="1" applyFill="1" applyBorder="1"/>
    <xf numFmtId="0" fontId="2" fillId="4" borderId="8" xfId="1" applyFont="1" applyFill="1" applyBorder="1"/>
    <xf numFmtId="0" fontId="2" fillId="4" borderId="3" xfId="1" applyFont="1" applyFill="1" applyBorder="1"/>
    <xf numFmtId="0" fontId="2" fillId="4" borderId="9" xfId="1" applyFont="1" applyFill="1" applyBorder="1"/>
    <xf numFmtId="0" fontId="2" fillId="4" borderId="7" xfId="1" applyFont="1" applyFill="1" applyBorder="1"/>
    <xf numFmtId="0" fontId="2" fillId="5" borderId="0" xfId="1" applyFont="1" applyFill="1"/>
    <xf numFmtId="0" fontId="2" fillId="5" borderId="2" xfId="1" applyFont="1" applyFill="1" applyBorder="1"/>
    <xf numFmtId="0" fontId="2" fillId="5" borderId="8" xfId="1" applyFont="1" applyFill="1" applyBorder="1"/>
    <xf numFmtId="0" fontId="2" fillId="5" borderId="3" xfId="1" applyFont="1" applyFill="1" applyBorder="1"/>
    <xf numFmtId="0" fontId="2" fillId="5" borderId="4" xfId="1" applyFont="1" applyFill="1" applyBorder="1"/>
    <xf numFmtId="0" fontId="2" fillId="5" borderId="0" xfId="1" applyFont="1" applyFill="1" applyBorder="1"/>
    <xf numFmtId="0" fontId="2" fillId="5" borderId="5" xfId="1" applyFont="1" applyFill="1" applyBorder="1"/>
    <xf numFmtId="3" fontId="2" fillId="5" borderId="0" xfId="1" applyNumberFormat="1" applyFont="1" applyFill="1" applyBorder="1"/>
    <xf numFmtId="0" fontId="2" fillId="5" borderId="6" xfId="1" applyFont="1" applyFill="1" applyBorder="1"/>
    <xf numFmtId="0" fontId="2" fillId="5" borderId="9" xfId="1" applyFont="1" applyFill="1" applyBorder="1"/>
    <xf numFmtId="0" fontId="2" fillId="4" borderId="5" xfId="1" applyFont="1" applyFill="1" applyBorder="1"/>
    <xf numFmtId="3" fontId="2" fillId="4" borderId="9" xfId="1" applyNumberFormat="1" applyFont="1" applyFill="1" applyBorder="1"/>
    <xf numFmtId="0" fontId="2" fillId="5" borderId="7" xfId="1" applyFont="1" applyFill="1" applyBorder="1"/>
    <xf numFmtId="0" fontId="4" fillId="4" borderId="0" xfId="1" applyFont="1" applyFill="1" applyBorder="1"/>
    <xf numFmtId="165" fontId="4" fillId="4" borderId="0" xfId="3" applyNumberFormat="1" applyFont="1" applyFill="1" applyBorder="1"/>
    <xf numFmtId="165" fontId="2" fillId="3" borderId="1" xfId="3" applyNumberFormat="1" applyFont="1" applyFill="1" applyBorder="1"/>
    <xf numFmtId="0" fontId="5" fillId="5" borderId="0" xfId="1" applyFont="1" applyFill="1" applyBorder="1"/>
    <xf numFmtId="0" fontId="7" fillId="5" borderId="0" xfId="1" applyFont="1" applyFill="1"/>
    <xf numFmtId="0" fontId="6" fillId="2" borderId="10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/>
    </xf>
    <xf numFmtId="0" fontId="6" fillId="2" borderId="12" xfId="1" applyFont="1" applyFill="1" applyBorder="1" applyAlignment="1">
      <alignment horizontal="center"/>
    </xf>
    <xf numFmtId="165" fontId="2" fillId="5" borderId="1" xfId="3" applyNumberFormat="1" applyFont="1" applyFill="1" applyBorder="1" applyProtection="1">
      <protection locked="0"/>
    </xf>
    <xf numFmtId="10" fontId="2" fillId="5" borderId="1" xfId="1" applyNumberFormat="1" applyFont="1" applyFill="1" applyBorder="1" applyProtection="1">
      <protection locked="0"/>
    </xf>
    <xf numFmtId="9" fontId="2" fillId="5" borderId="1" xfId="1" applyNumberFormat="1" applyFont="1" applyFill="1" applyBorder="1" applyProtection="1">
      <protection locked="0"/>
    </xf>
  </cellXfs>
  <cellStyles count="4">
    <cellStyle name="Normal" xfId="0" builtinId="0"/>
    <cellStyle name="Normal 2" xfId="1"/>
    <cellStyle name="Percent 2" xfId="2"/>
    <cellStyle name="Valuta" xfId="3" builtin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7"/>
  <sheetViews>
    <sheetView tabSelected="1" zoomScaleNormal="100" zoomScalePageLayoutView="125" workbookViewId="0"/>
  </sheetViews>
  <sheetFormatPr defaultColWidth="8.875" defaultRowHeight="12.75" x14ac:dyDescent="0.2"/>
  <cols>
    <col min="1" max="3" width="8.875" style="1"/>
    <col min="4" max="5" width="1.875" style="1" customWidth="1"/>
    <col min="6" max="6" width="28.625" style="1" bestFit="1" customWidth="1"/>
    <col min="7" max="7" width="13.625" style="1" bestFit="1" customWidth="1"/>
    <col min="8" max="8" width="1.875" style="1" customWidth="1"/>
    <col min="9" max="9" width="2.5" style="1" customWidth="1"/>
    <col min="10" max="10" width="1.875" style="1" customWidth="1"/>
    <col min="11" max="11" width="16.875" style="1" bestFit="1" customWidth="1"/>
    <col min="12" max="12" width="12.625" style="1" bestFit="1" customWidth="1"/>
    <col min="13" max="13" width="1.875" style="1" customWidth="1"/>
    <col min="14" max="14" width="2.5" style="1" customWidth="1"/>
    <col min="15" max="15" width="1.875" style="1" customWidth="1"/>
    <col min="16" max="16" width="28.625" style="1" bestFit="1" customWidth="1"/>
    <col min="17" max="17" width="10.5" style="1" bestFit="1" customWidth="1"/>
    <col min="18" max="19" width="1.875" style="1" customWidth="1"/>
    <col min="20" max="16384" width="8.875" style="1"/>
  </cols>
  <sheetData>
    <row r="1" spans="1:38" ht="15" customHeight="1" x14ac:dyDescent="0.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</row>
    <row r="2" spans="1:38" ht="1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</row>
    <row r="3" spans="1:38" ht="15" customHeight="1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</row>
    <row r="4" spans="1:38" ht="15" customHeight="1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</row>
    <row r="5" spans="1:38" ht="34.5" thickBot="1" x14ac:dyDescent="0.55000000000000004">
      <c r="A5" s="17"/>
      <c r="B5" s="17"/>
      <c r="C5" s="17"/>
      <c r="D5" s="17"/>
      <c r="E5" s="17"/>
      <c r="F5" s="34" t="s">
        <v>36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</row>
    <row r="6" spans="1:38" ht="11.25" customHeight="1" x14ac:dyDescent="0.2">
      <c r="A6" s="17"/>
      <c r="B6" s="17"/>
      <c r="C6" s="17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20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</row>
    <row r="7" spans="1:38" ht="15" customHeight="1" x14ac:dyDescent="0.2">
      <c r="A7" s="17"/>
      <c r="B7" s="17"/>
      <c r="C7" s="17"/>
      <c r="D7" s="21"/>
      <c r="E7" s="22"/>
      <c r="F7" s="33" t="s">
        <v>34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3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</row>
    <row r="8" spans="1:38" ht="15" customHeight="1" x14ac:dyDescent="0.2">
      <c r="A8" s="17"/>
      <c r="B8" s="17"/>
      <c r="C8" s="17"/>
      <c r="D8" s="21"/>
      <c r="E8" s="22"/>
      <c r="F8" s="33" t="s">
        <v>35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1:38" ht="11.25" customHeight="1" thickBot="1" x14ac:dyDescent="0.25">
      <c r="A9" s="17"/>
      <c r="B9" s="17"/>
      <c r="C9" s="17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</row>
    <row r="10" spans="1:38" ht="16.5" thickBot="1" x14ac:dyDescent="0.3">
      <c r="A10" s="17"/>
      <c r="B10" s="17"/>
      <c r="C10" s="17"/>
      <c r="D10" s="21"/>
      <c r="E10" s="35" t="s">
        <v>0</v>
      </c>
      <c r="F10" s="36"/>
      <c r="G10" s="36"/>
      <c r="H10" s="37"/>
      <c r="I10" s="22"/>
      <c r="J10" s="35" t="s">
        <v>1</v>
      </c>
      <c r="K10" s="36"/>
      <c r="L10" s="36"/>
      <c r="M10" s="37"/>
      <c r="N10" s="22"/>
      <c r="O10" s="35" t="s">
        <v>31</v>
      </c>
      <c r="P10" s="36"/>
      <c r="Q10" s="36"/>
      <c r="R10" s="37"/>
      <c r="S10" s="23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</row>
    <row r="11" spans="1:38" ht="15" customHeight="1" thickBot="1" x14ac:dyDescent="0.25">
      <c r="A11" s="17"/>
      <c r="B11" s="17"/>
      <c r="C11" s="17"/>
      <c r="D11" s="21"/>
      <c r="E11" s="2"/>
      <c r="F11" s="13"/>
      <c r="G11" s="13"/>
      <c r="H11" s="14"/>
      <c r="I11" s="22"/>
      <c r="J11" s="2"/>
      <c r="K11" s="13"/>
      <c r="L11" s="13"/>
      <c r="M11" s="14"/>
      <c r="N11" s="22"/>
      <c r="O11" s="2"/>
      <c r="P11" s="13"/>
      <c r="Q11" s="13"/>
      <c r="R11" s="14"/>
      <c r="S11" s="23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</row>
    <row r="12" spans="1:38" ht="15" customHeight="1" thickBot="1" x14ac:dyDescent="0.25">
      <c r="A12" s="17"/>
      <c r="B12" s="17"/>
      <c r="C12" s="17"/>
      <c r="D12" s="21"/>
      <c r="E12" s="3"/>
      <c r="F12" s="9" t="s">
        <v>4</v>
      </c>
      <c r="G12" s="38">
        <v>0</v>
      </c>
      <c r="H12" s="4"/>
      <c r="I12" s="22"/>
      <c r="J12" s="3"/>
      <c r="K12" s="9" t="s">
        <v>7</v>
      </c>
      <c r="L12" s="38">
        <v>0</v>
      </c>
      <c r="M12" s="27"/>
      <c r="N12" s="22"/>
      <c r="O12" s="3"/>
      <c r="P12" s="9" t="s">
        <v>26</v>
      </c>
      <c r="Q12" s="32">
        <f>L12+L19+L20</f>
        <v>1275</v>
      </c>
      <c r="R12" s="27"/>
      <c r="S12" s="23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</row>
    <row r="13" spans="1:38" ht="15" customHeight="1" thickBot="1" x14ac:dyDescent="0.25">
      <c r="A13" s="17"/>
      <c r="B13" s="17"/>
      <c r="C13" s="17"/>
      <c r="D13" s="21"/>
      <c r="E13" s="3"/>
      <c r="F13" s="9" t="s">
        <v>6</v>
      </c>
      <c r="G13" s="38">
        <v>0</v>
      </c>
      <c r="H13" s="6"/>
      <c r="I13" s="22"/>
      <c r="J13" s="3"/>
      <c r="K13" s="9" t="s">
        <v>10</v>
      </c>
      <c r="L13" s="10">
        <f>L12*0.15</f>
        <v>0</v>
      </c>
      <c r="M13" s="4"/>
      <c r="N13" s="22"/>
      <c r="O13" s="3"/>
      <c r="P13" s="9" t="s">
        <v>27</v>
      </c>
      <c r="Q13" s="32">
        <f>L13+L19+L20</f>
        <v>1275</v>
      </c>
      <c r="R13" s="27"/>
      <c r="S13" s="23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</row>
    <row r="14" spans="1:38" ht="15" customHeight="1" thickBot="1" x14ac:dyDescent="0.25">
      <c r="A14" s="17"/>
      <c r="B14" s="17"/>
      <c r="C14" s="17"/>
      <c r="D14" s="21"/>
      <c r="E14" s="3"/>
      <c r="F14" s="9" t="s">
        <v>9</v>
      </c>
      <c r="G14" s="11" t="e">
        <f>G13/G12</f>
        <v>#DIV/0!</v>
      </c>
      <c r="H14" s="5"/>
      <c r="I14" s="22"/>
      <c r="J14" s="3"/>
      <c r="K14" s="9" t="s">
        <v>13</v>
      </c>
      <c r="L14" s="38">
        <v>0</v>
      </c>
      <c r="M14" s="4"/>
      <c r="N14" s="22"/>
      <c r="O14" s="3"/>
      <c r="P14" s="9" t="s">
        <v>5</v>
      </c>
      <c r="Q14" s="39">
        <v>0</v>
      </c>
      <c r="R14" s="27"/>
      <c r="S14" s="23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</row>
    <row r="15" spans="1:38" ht="15" customHeight="1" thickBot="1" x14ac:dyDescent="0.25">
      <c r="A15" s="17"/>
      <c r="B15" s="17"/>
      <c r="C15" s="17"/>
      <c r="D15" s="21"/>
      <c r="E15" s="3"/>
      <c r="F15" s="9" t="s">
        <v>12</v>
      </c>
      <c r="G15" s="38">
        <v>0</v>
      </c>
      <c r="H15" s="4"/>
      <c r="I15" s="22"/>
      <c r="J15" s="3"/>
      <c r="K15" s="9" t="s">
        <v>15</v>
      </c>
      <c r="L15" s="10">
        <f>L14+G21</f>
        <v>0</v>
      </c>
      <c r="M15" s="4"/>
      <c r="N15" s="22"/>
      <c r="O15" s="3"/>
      <c r="P15" s="9" t="s">
        <v>8</v>
      </c>
      <c r="Q15" s="40">
        <v>0</v>
      </c>
      <c r="R15" s="27"/>
      <c r="S15" s="23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</row>
    <row r="16" spans="1:38" ht="15" customHeight="1" x14ac:dyDescent="0.2">
      <c r="A16" s="17"/>
      <c r="B16" s="17"/>
      <c r="C16" s="17"/>
      <c r="D16" s="21"/>
      <c r="E16" s="3"/>
      <c r="F16" s="9" t="s">
        <v>14</v>
      </c>
      <c r="G16" s="12">
        <v>0.03</v>
      </c>
      <c r="H16" s="6"/>
      <c r="I16" s="22"/>
      <c r="J16" s="3"/>
      <c r="K16" s="9" t="s">
        <v>28</v>
      </c>
      <c r="L16" s="10">
        <f>IF(L13&lt;L15,0,L13-L15)</f>
        <v>0</v>
      </c>
      <c r="M16" s="4"/>
      <c r="N16" s="22"/>
      <c r="O16" s="3"/>
      <c r="P16" s="9" t="s">
        <v>11</v>
      </c>
      <c r="Q16" s="10">
        <f>(Q14*L17)+(Q15*L16)*0.7</f>
        <v>0</v>
      </c>
      <c r="R16" s="27"/>
      <c r="S16" s="23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</row>
    <row r="17" spans="1:38" ht="15" customHeight="1" thickBot="1" x14ac:dyDescent="0.25">
      <c r="A17" s="17"/>
      <c r="B17" s="17"/>
      <c r="C17" s="17"/>
      <c r="D17" s="21"/>
      <c r="E17" s="3"/>
      <c r="F17" s="9" t="s">
        <v>16</v>
      </c>
      <c r="G17" s="10">
        <f>G15*G16</f>
        <v>0</v>
      </c>
      <c r="H17" s="4"/>
      <c r="I17" s="22"/>
      <c r="J17" s="3"/>
      <c r="K17" s="9" t="s">
        <v>2</v>
      </c>
      <c r="L17" s="10">
        <f>L12*0.85</f>
        <v>0</v>
      </c>
      <c r="M17" s="4"/>
      <c r="N17" s="22"/>
      <c r="O17" s="3"/>
      <c r="P17" s="9" t="s">
        <v>30</v>
      </c>
      <c r="Q17" s="10">
        <f>Q16/12</f>
        <v>0</v>
      </c>
      <c r="R17" s="27"/>
      <c r="S17" s="23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</row>
    <row r="18" spans="1:38" ht="15" customHeight="1" thickBot="1" x14ac:dyDescent="0.25">
      <c r="A18" s="17"/>
      <c r="B18" s="17"/>
      <c r="C18" s="17"/>
      <c r="D18" s="21"/>
      <c r="E18" s="3"/>
      <c r="F18" s="9" t="s">
        <v>18</v>
      </c>
      <c r="G18" s="10">
        <f>G15-G12-G17</f>
        <v>0</v>
      </c>
      <c r="H18" s="4"/>
      <c r="I18" s="22"/>
      <c r="J18" s="3"/>
      <c r="K18" s="9" t="s">
        <v>21</v>
      </c>
      <c r="L18" s="38">
        <v>0</v>
      </c>
      <c r="M18" s="4"/>
      <c r="N18" s="22"/>
      <c r="O18" s="3"/>
      <c r="P18" s="30" t="s">
        <v>32</v>
      </c>
      <c r="Q18" s="31" t="e">
        <f>IF(L17/L12&gt;0.7,L12*0.02,IF(L17/L12&gt;0.5,L12*0.01,""))</f>
        <v>#DIV/0!</v>
      </c>
      <c r="R18" s="27"/>
      <c r="S18" s="23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</row>
    <row r="19" spans="1:38" ht="15" customHeight="1" thickBot="1" x14ac:dyDescent="0.25">
      <c r="A19" s="17"/>
      <c r="B19" s="17"/>
      <c r="C19" s="17"/>
      <c r="D19" s="21"/>
      <c r="E19" s="3"/>
      <c r="F19" s="9" t="s">
        <v>20</v>
      </c>
      <c r="G19" s="38">
        <v>0</v>
      </c>
      <c r="H19" s="4"/>
      <c r="I19" s="22"/>
      <c r="J19" s="3"/>
      <c r="K19" s="9" t="s">
        <v>23</v>
      </c>
      <c r="L19" s="32">
        <f>(L17-L18)*0.02+375</f>
        <v>375</v>
      </c>
      <c r="M19" s="4"/>
      <c r="N19" s="22"/>
      <c r="O19" s="3"/>
      <c r="P19" s="30" t="s">
        <v>33</v>
      </c>
      <c r="Q19" s="31" t="e">
        <f>Q18/12</f>
        <v>#DIV/0!</v>
      </c>
      <c r="R19" s="27"/>
      <c r="S19" s="23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</row>
    <row r="20" spans="1:38" ht="15" customHeight="1" thickBot="1" x14ac:dyDescent="0.25">
      <c r="A20" s="17"/>
      <c r="B20" s="17"/>
      <c r="C20" s="17"/>
      <c r="D20" s="21"/>
      <c r="E20" s="3"/>
      <c r="F20" s="9" t="s">
        <v>22</v>
      </c>
      <c r="G20" s="10">
        <f>IF(G18&lt;0,G18,(G18-G19)*0.78)</f>
        <v>0</v>
      </c>
      <c r="H20" s="4"/>
      <c r="I20" s="22"/>
      <c r="J20" s="3"/>
      <c r="K20" s="9" t="s">
        <v>25</v>
      </c>
      <c r="L20" s="32">
        <f>L12*0.015+900</f>
        <v>900</v>
      </c>
      <c r="M20" s="4"/>
      <c r="N20" s="22"/>
      <c r="O20" s="3"/>
      <c r="P20" s="9" t="s">
        <v>3</v>
      </c>
      <c r="Q20" s="38">
        <v>0</v>
      </c>
      <c r="R20" s="27"/>
      <c r="S20" s="23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</row>
    <row r="21" spans="1:38" ht="15" customHeight="1" thickBot="1" x14ac:dyDescent="0.25">
      <c r="A21" s="17"/>
      <c r="B21" s="17"/>
      <c r="C21" s="17"/>
      <c r="D21" s="21"/>
      <c r="E21" s="3"/>
      <c r="F21" s="9" t="s">
        <v>24</v>
      </c>
      <c r="G21" s="10">
        <f>G15-G13-G17</f>
        <v>0</v>
      </c>
      <c r="H21" s="4"/>
      <c r="I21" s="22"/>
      <c r="J21" s="3"/>
      <c r="K21" s="9"/>
      <c r="L21" s="9"/>
      <c r="M21" s="4"/>
      <c r="N21" s="22"/>
      <c r="O21" s="3"/>
      <c r="P21" s="9" t="s">
        <v>17</v>
      </c>
      <c r="Q21" s="38">
        <v>0</v>
      </c>
      <c r="R21" s="27"/>
      <c r="S21" s="23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</row>
    <row r="22" spans="1:38" ht="15" customHeight="1" thickBot="1" x14ac:dyDescent="0.25">
      <c r="A22" s="17"/>
      <c r="B22" s="17"/>
      <c r="C22" s="17"/>
      <c r="D22" s="21"/>
      <c r="E22" s="7"/>
      <c r="F22" s="15"/>
      <c r="G22" s="15"/>
      <c r="H22" s="16"/>
      <c r="I22" s="22"/>
      <c r="J22" s="7"/>
      <c r="K22" s="15"/>
      <c r="L22" s="28"/>
      <c r="M22" s="8"/>
      <c r="N22" s="22"/>
      <c r="O22" s="3"/>
      <c r="P22" s="9" t="s">
        <v>19</v>
      </c>
      <c r="Q22" s="10">
        <f>Q21/12</f>
        <v>0</v>
      </c>
      <c r="R22" s="27"/>
      <c r="S22" s="23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</row>
    <row r="23" spans="1:38" ht="15" customHeight="1" thickBot="1" x14ac:dyDescent="0.25">
      <c r="A23" s="17"/>
      <c r="B23" s="17"/>
      <c r="C23" s="17"/>
      <c r="D23" s="21"/>
      <c r="E23" s="22"/>
      <c r="F23" s="22"/>
      <c r="G23" s="22"/>
      <c r="H23" s="24"/>
      <c r="I23" s="22"/>
      <c r="J23" s="22"/>
      <c r="K23" s="22"/>
      <c r="L23" s="22"/>
      <c r="M23" s="24"/>
      <c r="N23" s="22"/>
      <c r="O23" s="3"/>
      <c r="P23" s="9" t="s">
        <v>29</v>
      </c>
      <c r="Q23" s="10">
        <f>Q22+Q17</f>
        <v>0</v>
      </c>
      <c r="R23" s="27"/>
      <c r="S23" s="23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</row>
    <row r="24" spans="1:38" ht="15" customHeight="1" thickBot="1" x14ac:dyDescent="0.25">
      <c r="A24" s="17"/>
      <c r="B24" s="17"/>
      <c r="C24" s="17"/>
      <c r="D24" s="21"/>
      <c r="E24" s="22"/>
      <c r="F24" s="22"/>
      <c r="G24" s="22"/>
      <c r="H24" s="22"/>
      <c r="I24" s="22"/>
      <c r="J24" s="22"/>
      <c r="K24" s="22"/>
      <c r="L24" s="22"/>
      <c r="M24" s="24"/>
      <c r="N24" s="22"/>
      <c r="O24" s="3"/>
      <c r="P24" s="9" t="s">
        <v>38</v>
      </c>
      <c r="Q24" s="32">
        <f>Q22+Q20+Q17</f>
        <v>0</v>
      </c>
      <c r="R24" s="27"/>
      <c r="S24" s="23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</row>
    <row r="25" spans="1:38" ht="15" customHeight="1" x14ac:dyDescent="0.2">
      <c r="A25" s="17"/>
      <c r="B25" s="17"/>
      <c r="C25" s="17"/>
      <c r="D25" s="21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3"/>
      <c r="P25" s="9"/>
      <c r="Q25" s="10"/>
      <c r="R25" s="27"/>
      <c r="S25" s="23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</row>
    <row r="26" spans="1:38" ht="15" customHeight="1" thickBot="1" x14ac:dyDescent="0.25">
      <c r="A26" s="17"/>
      <c r="B26" s="17"/>
      <c r="C26" s="17"/>
      <c r="D26" s="21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7"/>
      <c r="P26" s="15"/>
      <c r="Q26" s="15"/>
      <c r="R26" s="16"/>
      <c r="S26" s="23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</row>
    <row r="27" spans="1:38" ht="11.25" customHeight="1" thickBot="1" x14ac:dyDescent="0.25">
      <c r="A27" s="17"/>
      <c r="B27" s="17"/>
      <c r="C27" s="17"/>
      <c r="D27" s="25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9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</row>
    <row r="28" spans="1:38" ht="15" customHeigh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</row>
    <row r="29" spans="1:38" ht="15" customHeight="1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</row>
    <row r="30" spans="1:38" ht="15" customHeight="1" x14ac:dyDescent="0.2">
      <c r="A30" s="17"/>
      <c r="B30" s="17"/>
      <c r="C30" s="17"/>
      <c r="D30" s="17"/>
      <c r="E30" s="17"/>
      <c r="F30" s="17" t="s">
        <v>39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</row>
    <row r="31" spans="1:38" ht="15" customHeight="1" x14ac:dyDescent="0.2">
      <c r="A31" s="17"/>
      <c r="B31" s="17"/>
      <c r="C31" s="17"/>
      <c r="D31" s="17"/>
      <c r="E31" s="17"/>
      <c r="F31" s="17" t="s">
        <v>37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</row>
    <row r="32" spans="1:38" ht="15" customHeight="1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</row>
    <row r="33" spans="1:38" ht="1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</row>
    <row r="34" spans="1:38" ht="1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</row>
    <row r="35" spans="1:38" ht="1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</row>
    <row r="36" spans="1:38" ht="1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</row>
    <row r="37" spans="1:38" ht="1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</row>
    <row r="38" spans="1:38" ht="1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</row>
    <row r="39" spans="1:38" ht="1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</row>
    <row r="40" spans="1:38" ht="1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</row>
    <row r="41" spans="1:38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</row>
    <row r="42" spans="1:38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</row>
    <row r="43" spans="1:38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</row>
    <row r="44" spans="1:38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</row>
    <row r="45" spans="1:38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</row>
    <row r="46" spans="1:38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</row>
    <row r="47" spans="1:38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</row>
    <row r="48" spans="1:38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</row>
    <row r="49" spans="1:38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</row>
    <row r="50" spans="1:38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</row>
    <row r="51" spans="1:38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</row>
    <row r="52" spans="1:38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</row>
    <row r="53" spans="1:38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</row>
    <row r="54" spans="1:38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</row>
    <row r="55" spans="1:38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</row>
    <row r="56" spans="1:38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</row>
    <row r="57" spans="1:38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</row>
    <row r="58" spans="1:38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</row>
    <row r="59" spans="1:38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</row>
    <row r="60" spans="1:38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</row>
    <row r="61" spans="1:38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</row>
    <row r="62" spans="1:38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</row>
    <row r="63" spans="1:38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</row>
    <row r="64" spans="1:38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</row>
    <row r="65" spans="1:38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</row>
    <row r="66" spans="1:38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</row>
    <row r="67" spans="1:38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</row>
    <row r="68" spans="1:38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</row>
    <row r="69" spans="1:38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</row>
    <row r="70" spans="1:38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</row>
    <row r="71" spans="1:38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</row>
    <row r="72" spans="1:38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</row>
    <row r="73" spans="1:38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</row>
    <row r="74" spans="1:38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</row>
    <row r="75" spans="1:38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</row>
    <row r="76" spans="1:38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</row>
    <row r="77" spans="1:38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</row>
    <row r="78" spans="1:38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</row>
    <row r="79" spans="1:38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</row>
    <row r="80" spans="1:38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</row>
    <row r="81" spans="1:38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</row>
    <row r="82" spans="1:38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</row>
    <row r="83" spans="1:38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</row>
    <row r="84" spans="1:38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</row>
    <row r="85" spans="1:38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</row>
    <row r="86" spans="1:38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</row>
    <row r="87" spans="1:38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</row>
    <row r="88" spans="1:38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</row>
    <row r="89" spans="1:38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</row>
    <row r="90" spans="1:38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</row>
    <row r="91" spans="1:38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</row>
    <row r="92" spans="1:38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</row>
    <row r="93" spans="1:38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</row>
    <row r="94" spans="1:38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</row>
    <row r="95" spans="1:38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</row>
    <row r="96" spans="1:38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</row>
    <row r="97" spans="1:38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</row>
    <row r="98" spans="1:38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</row>
    <row r="99" spans="1:38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</row>
    <row r="100" spans="1:38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</row>
    <row r="101" spans="1:38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</row>
    <row r="102" spans="1:38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</row>
    <row r="103" spans="1:38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</row>
    <row r="104" spans="1:38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</row>
    <row r="105" spans="1:38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</row>
    <row r="106" spans="1:38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</row>
    <row r="107" spans="1:38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</row>
    <row r="108" spans="1:38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</row>
    <row r="109" spans="1:38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</row>
    <row r="110" spans="1:38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</row>
    <row r="111" spans="1:38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</row>
    <row r="113" spans="1:38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</row>
    <row r="114" spans="1:38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</row>
    <row r="115" spans="1:38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</row>
    <row r="116" spans="1:38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</row>
    <row r="117" spans="1:38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</row>
    <row r="118" spans="1:38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</row>
    <row r="119" spans="1:38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</row>
    <row r="120" spans="1:38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</row>
    <row r="121" spans="1:38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</row>
    <row r="122" spans="1:38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</row>
    <row r="123" spans="1:38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</row>
    <row r="124" spans="1:38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</row>
    <row r="125" spans="1:38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</row>
    <row r="126" spans="1:38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</row>
    <row r="127" spans="1:38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</row>
    <row r="128" spans="1:38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</row>
    <row r="129" spans="1:38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</row>
    <row r="130" spans="1:38" x14ac:dyDescent="0.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</row>
    <row r="131" spans="1:38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</row>
    <row r="132" spans="1:38" x14ac:dyDescent="0.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</row>
    <row r="133" spans="1:38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</row>
    <row r="134" spans="1:38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</row>
    <row r="135" spans="1:38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</row>
    <row r="136" spans="1:38" x14ac:dyDescent="0.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</row>
    <row r="137" spans="1:38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</row>
    <row r="138" spans="1:38" x14ac:dyDescent="0.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</row>
    <row r="139" spans="1:38" x14ac:dyDescent="0.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</row>
    <row r="140" spans="1:38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</row>
    <row r="141" spans="1:38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</row>
    <row r="142" spans="1:38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</row>
    <row r="143" spans="1:38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</row>
    <row r="144" spans="1:38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</row>
    <row r="145" spans="1:38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</row>
    <row r="146" spans="1:38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</row>
    <row r="147" spans="1:38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</row>
    <row r="148" spans="1:38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</row>
    <row r="149" spans="1:38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</row>
    <row r="150" spans="1:38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</row>
    <row r="151" spans="1:38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</row>
    <row r="152" spans="1:38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</row>
    <row r="153" spans="1:38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</row>
    <row r="154" spans="1:38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</row>
    <row r="155" spans="1:38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</row>
    <row r="156" spans="1:38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</row>
    <row r="157" spans="1:38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</row>
    <row r="158" spans="1:38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</row>
    <row r="159" spans="1:38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</row>
    <row r="160" spans="1:38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</row>
    <row r="161" spans="1:38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</row>
    <row r="162" spans="1:38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</row>
    <row r="163" spans="1:38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</row>
    <row r="164" spans="1:38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</row>
    <row r="165" spans="1:38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</row>
    <row r="166" spans="1:38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</row>
    <row r="167" spans="1:38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</row>
    <row r="168" spans="1:38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</row>
    <row r="169" spans="1:38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</row>
    <row r="170" spans="1:38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</row>
    <row r="171" spans="1:38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</row>
    <row r="172" spans="1:38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</row>
    <row r="173" spans="1:38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</row>
    <row r="174" spans="1:38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</row>
    <row r="175" spans="1:38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</row>
    <row r="176" spans="1:38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</row>
    <row r="177" spans="1:38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</row>
    <row r="178" spans="1:38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</row>
    <row r="179" spans="1:38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</row>
    <row r="180" spans="1:38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</row>
    <row r="181" spans="1:38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</row>
    <row r="182" spans="1:38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</row>
    <row r="183" spans="1:38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</row>
    <row r="184" spans="1:38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</row>
    <row r="185" spans="1:38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</row>
    <row r="186" spans="1:38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</row>
    <row r="187" spans="1:38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</row>
    <row r="188" spans="1:38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</row>
    <row r="189" spans="1:38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</row>
    <row r="190" spans="1:38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</row>
    <row r="191" spans="1:38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</row>
    <row r="192" spans="1:38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</row>
    <row r="193" spans="1:38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</row>
    <row r="194" spans="1:38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</row>
    <row r="195" spans="1:38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</row>
    <row r="196" spans="1:38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</row>
    <row r="197" spans="1:38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</row>
    <row r="198" spans="1:38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</row>
    <row r="199" spans="1:38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</row>
    <row r="200" spans="1:38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</row>
    <row r="201" spans="1:38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</row>
    <row r="202" spans="1:38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</row>
    <row r="203" spans="1:38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</row>
    <row r="204" spans="1:38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</row>
    <row r="205" spans="1:38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</row>
    <row r="206" spans="1:38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</row>
    <row r="207" spans="1:38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</row>
  </sheetData>
  <sheetProtection algorithmName="SHA-512" hashValue="JmurfRFxAnQu7m9qmrSa4LFPYH580/rR7vDOMtl/RHcPedYNVPBu3+w7YNRswjHDD18PlG8XA1s/NJlHmumtPQ==" saltValue="i0/6WnYK5n+xmqakj8JUBg==" spinCount="100000" sheet="1" objects="1" scenarios="1"/>
  <mergeCells count="3">
    <mergeCell ref="E10:H10"/>
    <mergeCell ref="J10:M10"/>
    <mergeCell ref="O10:R10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Huskalkyl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Olof</dc:creator>
  <cp:lastModifiedBy>Bachman, Olof</cp:lastModifiedBy>
  <dcterms:created xsi:type="dcterms:W3CDTF">2015-04-19T18:27:40Z</dcterms:created>
  <dcterms:modified xsi:type="dcterms:W3CDTF">2015-04-20T08:33:10Z</dcterms:modified>
</cp:coreProperties>
</file>